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8" i="1" l="1"/>
  <c r="H21" i="1"/>
  <c r="H20" i="1"/>
  <c r="D56" i="1" l="1"/>
  <c r="H15" i="1" l="1"/>
  <c r="H35" i="1" l="1"/>
  <c r="H48" i="1"/>
  <c r="H24" i="1"/>
  <c r="H19" i="1" l="1"/>
  <c r="H31" i="1" l="1"/>
  <c r="H16" i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<sst xmlns="http://schemas.openxmlformats.org/spreadsheetml/2006/main" count="55" uniqueCount="33">
  <si>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</si>
  <si>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</si>
  <si>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</si>
  <si>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</si>
  <si>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</si>
  <si>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</si>
  <si>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</si>
  <si>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</si>
  <si>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</si>
  <si>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</si>
  <si>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</si>
  <si>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</si>
  <si>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</si>
  <si>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</si>
  <si>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</si>
  <si>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</si>
  <si>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</si>
  <si>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</si>
  <si>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</si>
  <si>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</si>
  <si>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</si>
  <si>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</si>
  <si>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</si>
  <si>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</si>
  <si>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</si>
  <si>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Dana:17.12.2019.</t>
  </si>
  <si>
    <t>Primljena i neutrošena participacija od 17.12.2019.</t>
  </si>
  <si>
    <t>DZ Požarevac</t>
  </si>
  <si>
    <t>Uplata Dobavljaču Vega</t>
  </si>
  <si>
    <t>623641/19</t>
  </si>
  <si>
    <t>623653/19</t>
  </si>
  <si>
    <t>UKUPNO LEKOVI-KPP062</t>
  </si>
  <si>
    <t>Dana 17.12.2019.godine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</si>
</sst>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165" fontId="6" fillId="0" borderId="1" xfId="1" applyNumberFormat="1" applyFont="1" applyBorder="1"/>
    <xf numFmtId="49" fontId="6" fillId="0" borderId="1" xfId="1" applyNumberFormat="1" applyBorder="1"/>
    <xf numFmtId="165" fontId="6" fillId="0" borderId="1" xfId="1" applyNumberFormat="1" applyBorder="1"/>
    <xf numFmtId="4" fontId="7" fillId="0" borderId="1" xfId="1" applyNumberFormat="1" applyFont="1" applyBorder="1" applyAlignment="1">
      <alignment horizontal="center"/>
    </xf>
    <xf numFmtId="165" fontId="7" fillId="0" borderId="5" xfId="1" applyNumberFormat="1" applyFont="1" applyBorder="1"/>
    <xf numFmtId="49" fontId="6" fillId="0" borderId="5" xfId="1" applyNumberFormat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B37" zoomScaleNormal="100" workbookViewId="0">
      <selection activeCell="F53" sqref="F53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43816</v>
      </c>
      <c r="H12" s="23">
        <v>10368604.640000001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43816</v>
      </c>
      <c r="H13" s="3">
        <f>H14+H25-H32-H42</f>
        <v>9099730.0700000003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43816</v>
      </c>
      <c r="H14" s="4">
        <f>H15+H16+H17+H18+H19+H20+H21+H22+H23+H24</f>
        <v>7896779.8700000001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17438194.46-17404873.46</f>
        <v>33321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60474.7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f>2373750-142917.73</f>
        <v>2230832.27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484175.45-346688.6+955500-401234.26+466515.57+362768.64-858079.38+471174.85-471174.85+17809.58+585975.98-585975.98+955500+592731.36-1636267-442868.24+1325024.02</f>
        <v>1474887.1400000004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</f>
        <v>1617569.4799999993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</f>
        <v>911370</v>
      </c>
      <c r="I24" s="11"/>
      <c r="J24" s="11"/>
      <c r="K24" s="8"/>
      <c r="L24" s="8"/>
    </row>
    <row r="25" spans="2:13" x14ac:dyDescent="0.25">
      <c r="B25" s="56" t="s">
        <v>24</v>
      </c>
      <c r="C25" s="57"/>
      <c r="D25" s="57"/>
      <c r="E25" s="57"/>
      <c r="F25" s="58"/>
      <c r="G25" s="16">
        <v>43816</v>
      </c>
      <c r="H25" s="4">
        <f>H26+H27+H28+H29+H30+H31</f>
        <v>1296745.9000000001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1758775.38-1036974.4+179666.67-200000-157432+359333.33-117850+9240-1200+359333.34-66400</f>
        <v>1086492.32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35339+16453+4553+11176</f>
        <v>67521</v>
      </c>
      <c r="I31" s="11"/>
      <c r="J31" s="11"/>
    </row>
    <row r="32" spans="2:13" x14ac:dyDescent="0.25">
      <c r="B32" s="53" t="s">
        <v>16</v>
      </c>
      <c r="C32" s="54"/>
      <c r="D32" s="54"/>
      <c r="E32" s="54"/>
      <c r="F32" s="55"/>
      <c r="G32" s="17">
        <v>43816</v>
      </c>
      <c r="H32" s="5">
        <f>SUM(H33:H41)</f>
        <v>93795.7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33321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f>34619.2+25855.5</f>
        <v>60474.7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53" t="s">
        <v>21</v>
      </c>
      <c r="C42" s="54"/>
      <c r="D42" s="54"/>
      <c r="E42" s="54"/>
      <c r="F42" s="55"/>
      <c r="G42" s="17">
        <v>43816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43816</v>
      </c>
      <c r="H48" s="6">
        <f>35842.79+5089960+549600+691200+5000+8000+5231.78+20830.22-6369822+765000+13329.15-29.19-13329.15+415928.96+247697.91</f>
        <v>1464440.47</v>
      </c>
      <c r="I48" s="11"/>
      <c r="J48"/>
      <c r="L48" s="8"/>
    </row>
    <row r="49" spans="2:11" x14ac:dyDescent="0.25">
      <c r="B49" s="37" t="s">
        <v>17</v>
      </c>
      <c r="C49" s="38"/>
      <c r="D49" s="38"/>
      <c r="E49" s="38"/>
      <c r="F49" s="39"/>
      <c r="G49" s="2"/>
      <c r="H49" s="3"/>
      <c r="I49" s="11"/>
      <c r="J49" s="11"/>
    </row>
    <row r="50" spans="2:11" x14ac:dyDescent="0.25">
      <c r="B50" s="50" t="s">
        <v>4</v>
      </c>
      <c r="C50" s="51"/>
      <c r="D50" s="51"/>
      <c r="E50" s="51"/>
      <c r="F50" s="52"/>
      <c r="G50" s="2"/>
      <c r="H50" s="7">
        <f>H14+H25-H32-H42+H48-H49</f>
        <v>10564170.540000001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32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27</v>
      </c>
      <c r="C54" s="27" t="s">
        <v>28</v>
      </c>
      <c r="D54" s="28">
        <v>34619.199999999997</v>
      </c>
      <c r="E54" s="29" t="s">
        <v>29</v>
      </c>
    </row>
    <row r="55" spans="2:11" x14ac:dyDescent="0.25">
      <c r="B55" s="26" t="s">
        <v>27</v>
      </c>
      <c r="C55" s="27" t="s">
        <v>28</v>
      </c>
      <c r="D55" s="30">
        <v>25855.5</v>
      </c>
      <c r="E55" s="29" t="s">
        <v>30</v>
      </c>
    </row>
    <row r="56" spans="2:11" x14ac:dyDescent="0.25">
      <c r="B56" s="26"/>
      <c r="C56" s="31" t="s">
        <v>31</v>
      </c>
      <c r="D56" s="32">
        <f>SUM(D54:D55)</f>
        <v>60474.7</v>
      </c>
      <c r="E56" s="33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2019-12-18T09:59:08Z</dcterms:modified>
</cp:coreProperties>
</file>